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6757BAA5-8170-4688-843E-817C3F409AA5}"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223" i="1" l="1"/>
  <c r="BP211" i="1"/>
  <c r="BP220" i="1"/>
  <c r="BP226" i="1"/>
  <c r="BP138" i="1"/>
  <c r="BP212" i="1"/>
  <c r="BP119" i="1"/>
  <c r="BP83" i="1"/>
  <c r="BP90" i="1"/>
  <c r="BP218" i="1"/>
  <c r="BP217" i="1"/>
  <c r="BP221" i="1"/>
  <c r="BP229" i="1"/>
  <c r="BP234" i="1"/>
  <c r="BP166" i="1"/>
  <c r="BP208" i="1"/>
  <c r="BP215" i="1"/>
  <c r="BP91" i="1"/>
  <c r="BP214" i="1"/>
  <c r="BP79" i="1" l="1"/>
  <c r="BP219" i="1"/>
  <c r="BP133" i="1"/>
  <c r="BP114" i="1"/>
  <c r="BP174" i="1" l="1"/>
  <c r="BP170" i="1" s="1"/>
  <c r="BP176" i="1"/>
  <c r="BP142" i="1" l="1"/>
  <c r="BP123" i="1"/>
  <c r="BP94" i="1" l="1"/>
  <c r="BP216" i="1"/>
  <c r="BP65" i="1" s="1"/>
  <c r="BP227" i="1"/>
  <c r="BP50" i="1" s="1"/>
  <c r="BP232"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l="1"/>
  <c r="BX52" i="2" s="1"/>
  <c r="BX51" i="2" s="1"/>
  <c r="BP39" i="1"/>
  <c r="CH237" i="1"/>
  <c r="BY237" i="1"/>
  <c r="BP237" i="1"/>
  <c r="CH224" i="1"/>
  <c r="BY224" i="1"/>
  <c r="BP224" i="1"/>
  <c r="CH219" i="1"/>
  <c r="BY219" i="1"/>
  <c r="CH209" i="1"/>
  <c r="BY209" i="1"/>
  <c r="CH205" i="1"/>
  <c r="BY205" i="1"/>
  <c r="BP205" i="1"/>
  <c r="CH201" i="1"/>
  <c r="BY201" i="1"/>
  <c r="BP201" i="1"/>
  <c r="CH196" i="1"/>
  <c r="BY196" i="1"/>
  <c r="BP196" i="1"/>
  <c r="CH175" i="1"/>
  <c r="BY175" i="1"/>
  <c r="BP175" i="1"/>
  <c r="CH170" i="1"/>
  <c r="BY170" i="1"/>
  <c r="CH165" i="1"/>
  <c r="BY165" i="1"/>
  <c r="BP165" i="1"/>
  <c r="BP92" i="1" s="1"/>
  <c r="BP35" i="1" s="1"/>
  <c r="CH158" i="1"/>
  <c r="BY158" i="1"/>
  <c r="BP158" i="1"/>
  <c r="CH131" i="1"/>
  <c r="BY131" i="1"/>
  <c r="CH124" i="1"/>
  <c r="BY124" i="1"/>
  <c r="BP124" i="1"/>
  <c r="BP110" i="1" s="1"/>
  <c r="CH112" i="1"/>
  <c r="CH83" i="1"/>
  <c r="BY83" i="1"/>
  <c r="CH74" i="1"/>
  <c r="BY74" i="1"/>
  <c r="CH151" i="1" l="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<sst xmlns="http://schemas.openxmlformats.org/spreadsheetml/2006/main" count="905" uniqueCount="395">
  <si>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</si>
  <si>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</si>
  <si>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</si>
  <si>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</si>
  <si>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</si>
  <si>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</si>
  <si>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</si>
  <si>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</si>
  <si>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</si>
  <si>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</si>
  <si>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</si>
  <si>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</si>
  <si>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</si>
  <si>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</si>
  <si>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</si>
  <si>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</si>
  <si>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</si>
  <si>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</si>
  <si>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</si>
  <si>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</si>
  <si>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</si>
  <si>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</si>
  <si>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</si>
  <si>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</si>
  <si>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</si>
  <si>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</si>
  <si>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</si>
  <si>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</si>
  <si>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</si>
  <si>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</si>
  <si>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</si>
  <si>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</si>
  <si>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</si>
  <si>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</si>
  <si>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</si>
  <si>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</si>
  <si>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</si>
  <si>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</si>
  <si>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</si>
  <si>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</si>
  <si>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</si>
  <si>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</si>
  <si>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</si>
  <si>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</si>
  <si>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</si>
  <si>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</si>
  <si>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</si>
  <si>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</si>
  <si>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</si>
  <si>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</si>
  <si>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</si>
  <si>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</si>
  <si>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</si>
  <si>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</si>
  <si>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</si>
  <si>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</si>
  <si>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</si>
  <si>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</si>
  <si>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</si>
  <si>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</si>
  <si>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</si>
  <si>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</si>
  <si>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</si>
  <si>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</si>
  <si>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</si>
  <si>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</si>
  <si>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</si>
  <si>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</si>
  <si>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</si>
  <si>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</si>
  <si>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</si>
  <si>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</si>
  <si>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</si>
  <si>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</si>
  <si>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</si>
  <si>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</si>
  <si>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</si>
  <si>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</si>
  <si>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</si>
  <si>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</si>
  <si>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</si>
  <si>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</si>
  <si>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</si>
  <si>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</si>
  <si>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</si>
  <si>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</si>
  <si>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</si>
  <si>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</si>
  <si>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</si>
  <si>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</si>
  <si>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</si>
  <si>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</si>
  <si>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</si>
  <si>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</si>
  <si>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</si>
  <si>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</si>
  <si>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</si>
  <si>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</si>
  <si>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</si>
  <si>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</si>
  <si>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</si>
  <si>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</si>
  <si>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</si>
  <si>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</si>
  <si>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</si>
  <si>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</si>
  <si>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</si>
  <si>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</si>
  <si>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</si>
  <si>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</si>
  <si>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</si>
  <si>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</si>
  <si>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</si>
  <si>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</si>
  <si>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</si>
  <si>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</si>
  <si>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</si>
  <si>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</si>
  <si>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</si>
  <si>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</si>
  <si>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</si>
  <si>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</si>
  <si>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</si>
  <si>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</si>
  <si>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</si>
  <si>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</si>
  <si>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</si>
  <si>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</si>
  <si>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</si>
  <si>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</si>
  <si>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</si>
  <si>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</si>
  <si>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</si>
  <si>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</si>
  <si>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</si>
  <si>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</si>
  <si>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</si>
  <si>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</si>
  <si>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</si>
  <si>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</si>
  <si>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</si>
  <si>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</si>
  <si>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</si>
  <si>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</si>
  <si>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</si>
  <si>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</si>
  <si>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</si>
  <si>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</si>
  <si>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</si>
  <si>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</si>
  <si>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</si>
  <si>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</si>
  <si>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</si>
  <si>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</si>
  <si>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</si>
  <si>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</si>
  <si>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</si>
  <si>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</si>
  <si>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</si>
  <si>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</si>
  <si>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</si>
  <si>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</si>
  <si>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</si>
  <si>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</si>
  <si>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</si>
  <si>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</si>
  <si>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</si>
  <si>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</si>
  <si>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</si>
  <si>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</si>
  <si>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</si>
  <si>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</si>
  <si>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</si>
  <si>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</si>
  <si>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</si>
  <si>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</si>
  <si>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</si>
  <si>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</si>
  <si>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</si>
  <si>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</si>
  <si>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</si>
  <si>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</si>
  <si>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</si>
  <si>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</si>
  <si>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</si>
  <si>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</si>
  <si>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</si>
  <si>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</si>
  <si>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</si>
  <si>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</si>
  <si>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</si>
  <si>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</si>
  <si>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</si>
  <si>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</si>
  <si>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</si>
  <si>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</si>
  <si>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</si>
  <si>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</si>
  <si>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</si>
  <si>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</si>
  <si>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</si>
  <si>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</si>
  <si>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</si>
  <si>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</si>
  <si>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</si>
  <si>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</si>
  <si>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</si>
  <si>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</si>
  <si>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</si>
  <si>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</si>
  <si>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</si>
  <si>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</si>
  <si>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</si>
  <si>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</si>
  <si>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</si>
  <si>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</si>
  <si>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</si>
  <si>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</si>
  <si>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</si>
  <si>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</si>
  <si>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</si>
  <si>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</si>
  <si>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</si>
  <si>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</si>
  <si>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</si>
  <si>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</si>
  <si>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</si>
  <si>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</si>
  <si>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</si>
  <si>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</si>
  <si>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</si>
  <si>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</si>
  <si>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</si>
  <si>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</si>
  <si>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</si>
  <si>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</si>
  <si>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</si>
  <si>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</si>
  <si>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</si>
  <si>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</si>
  <si>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</si>
  <si>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</si>
  <si>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</si>
  <si>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</si>
  <si>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</si>
  <si>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</si>
  <si>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</si>
  <si>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</si>
  <si>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</si>
  <si>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</si>
  <si>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</si>
  <si>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</si>
  <si>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</si>
  <si>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</si>
  <si>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</si>
  <si>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</si>
  <si>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</si>
  <si>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</si>
  <si>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</si>
  <si>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</si>
  <si>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</si>
  <si>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</si>
  <si>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</si>
  <si>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</si>
  <si>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</si>
  <si>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</si>
  <si>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</si>
  <si>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</si>
  <si>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</si>
  <si>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</si>
  <si>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</si>
  <si>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</si>
  <si>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</si>
  <si>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</si>
  <si>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</si>
  <si>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</si>
  <si>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</si>
  <si>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</si>
  <si>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</si>
  <si>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</si>
  <si>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</si>
  <si>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</si>
  <si>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</si>
  <si>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</si>
  <si>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</si>
  <si>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</si>
  <si>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</si>
  <si>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</si>
  <si>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</si>
  <si>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</si>
  <si>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</si>
  <si>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</si>
  <si>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</si>
  <si>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</si>
  <si>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</si>
  <si>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</si>
  <si>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</si>
  <si>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</si>
  <si>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</si>
  <si>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</si>
  <si>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</si>
  <si>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</si>
  <si>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</si>
  <si>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</si>
  <si>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</si>
  <si>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</si>
  <si>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</si>
  <si>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</si>
  <si>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</si>
  <si>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</si>
  <si>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</si>
  <si>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</si>
  <si>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</si>
  <si>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</si>
  <si>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</si>
  <si>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</si>
  <si>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</si>
  <si>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</si>
  <si>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</si>
  <si>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</si>
  <si>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</si>
  <si>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</si>
  <si>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</si>
  <si>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</si>
  <si>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</si>
  <si>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</si>
  <si>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</si>
  <si>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</si>
  <si>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</si>
  <si>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</si>
  <si>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</si>
  <si>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</si>
  <si>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</si>
  <si>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</si>
  <si>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</si>
  <si>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</si>
  <si>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</si>
  <si>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</si>
  <si>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</si>
  <si>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</si>
  <si>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</si>
  <si>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</si>
  <si>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</si>
  <si>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</si>
  <si>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</si>
  <si>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</si>
  <si>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</si>
  <si>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</si>
  <si>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</si>
  <si>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</si>
  <si>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</si>
  <si>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</si>
  <si>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</si>
  <si>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</si>
  <si>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</si>
  <si>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</si>
  <si>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</si>
  <si>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</si>
  <si>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</si>
  <si>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</si>
  <si>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</si>
  <si>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</si>
  <si>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</si>
  <si>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</si>
  <si>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</si>
  <si>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</si>
  <si>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</si>
  <si>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</si>
  <si>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</si>
  <si>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</si>
  <si>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</si>
  <si>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</si>
  <si>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</si>
  <si>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</si>
  <si>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</si>
  <si>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</si>
  <si>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</si>
  <si>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</si>
  <si>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</si>
  <si>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</si>
  <si>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</si>
  <si>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</si>
  <si>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</si>
  <si>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</si>
  <si>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</si>
  <si>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</si>
  <si>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</si>
  <si>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</si>
  <si>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</si>
  <si>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</si>
  <si>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</si>
  <si>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</si>
  <si>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июля</t>
  </si>
  <si>
    <t>Председатель Комитета образования Администрации Голышмановского городского округа</t>
  </si>
  <si>
    <t>Г.П. Павлова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</si>
</sst>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9"/>
  <sheetViews>
    <sheetView topLeftCell="A236" zoomScaleNormal="100" workbookViewId="0">
      <selection activeCell="A217" sqref="A217:CY271"/>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379</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380</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381</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26</v>
      </c>
      <c r="BW14" s="192"/>
      <c r="BX14" s="192"/>
      <c r="BY14" s="1" t="s">
        <v>11</v>
      </c>
      <c r="CA14" s="25" t="s">
        <v>392</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26</v>
      </c>
      <c r="AO19" s="25"/>
      <c r="AP19" s="25"/>
      <c r="AQ19" s="1" t="s">
        <v>11</v>
      </c>
      <c r="AS19" s="25" t="s">
        <v>392</v>
      </c>
      <c r="AT19" s="25"/>
      <c r="AU19" s="25"/>
      <c r="AV19" s="25"/>
      <c r="AW19" s="25"/>
      <c r="AX19" s="25"/>
      <c r="AY19" s="25"/>
      <c r="AZ19" s="25"/>
      <c r="BA19" s="25"/>
      <c r="BB19" s="25"/>
      <c r="BC19" s="25"/>
      <c r="BD19" s="178">
        <v>20</v>
      </c>
      <c r="BE19" s="178"/>
      <c r="BF19" s="25">
        <v>23</v>
      </c>
      <c r="BG19" s="25"/>
      <c r="BH19" s="25"/>
      <c r="BI19" s="1" t="s">
        <v>20</v>
      </c>
      <c r="CJ19" s="2" t="s">
        <v>21</v>
      </c>
      <c r="CL19" s="179">
        <v>45133</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131362060.2</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120482273.7</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118655158.7</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BP114+BP125+BP133+BP198+BP202+BP206+BP210+BP220+BP226+BP238</f>
        <v>18116596</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388</v>
      </c>
      <c r="BL50" s="138"/>
      <c r="BM50" s="138"/>
      <c r="BN50" s="138"/>
      <c r="BO50" s="139"/>
      <c r="BP50" s="143">
        <f>BP227</f>
        <v>74100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BP116+BP135+BP228</f>
        <v>7205000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BP118+BP137+BP155+BP176+BP208+BP212+BP221+BP229+BP239+BP203+BP174</f>
        <v>38728494</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BP119+BP126+BP138+BP172+BP177+BP199+BP207+BP211+BP223+BP231</f>
        <v>54486076</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389</v>
      </c>
      <c r="BL65" s="138"/>
      <c r="BM65" s="138"/>
      <c r="BN65" s="138"/>
      <c r="BO65" s="139"/>
      <c r="BP65" s="143">
        <f>BP216</f>
        <v>44892.7</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387</v>
      </c>
      <c r="BL74" s="82"/>
      <c r="BM74" s="82"/>
      <c r="BN74" s="82"/>
      <c r="BO74" s="82"/>
      <c r="BP74" s="46">
        <f>BP75+BP76+BP77+BP78+BP79</f>
        <v>1827115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347</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BP120+BP139+BP232</f>
        <v>275520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391</v>
      </c>
      <c r="BL79" s="35"/>
      <c r="BM79" s="35"/>
      <c r="BN79" s="35"/>
      <c r="BO79" s="35"/>
      <c r="BP79" s="36">
        <f>BP215+BP234</f>
        <v>243595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BP213</f>
        <v>0</v>
      </c>
      <c r="BQ86" s="36"/>
      <c r="BR86" s="36"/>
      <c r="BS86" s="36"/>
      <c r="BT86" s="36"/>
      <c r="BU86" s="36"/>
      <c r="BV86" s="36"/>
      <c r="BW86" s="36"/>
      <c r="BX86" s="36"/>
      <c r="BY86" s="36">
        <f>BY213</f>
        <v>0</v>
      </c>
      <c r="BZ86" s="36"/>
      <c r="CA86" s="36"/>
      <c r="CB86" s="36"/>
      <c r="CC86" s="36"/>
      <c r="CD86" s="36"/>
      <c r="CE86" s="36"/>
      <c r="CF86" s="36"/>
      <c r="CG86" s="36"/>
      <c r="CH86" s="36">
        <f>CH213</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BP214</f>
        <v>3384472.5</v>
      </c>
      <c r="BQ87" s="36"/>
      <c r="BR87" s="36"/>
      <c r="BS87" s="36"/>
      <c r="BT87" s="36"/>
      <c r="BU87" s="36"/>
      <c r="BV87" s="36"/>
      <c r="BW87" s="36"/>
      <c r="BX87" s="36"/>
      <c r="BY87" s="36">
        <f>BY214</f>
        <v>0</v>
      </c>
      <c r="BZ87" s="36"/>
      <c r="CA87" s="36"/>
      <c r="CB87" s="36"/>
      <c r="CC87" s="36"/>
      <c r="CD87" s="36"/>
      <c r="CE87" s="36"/>
      <c r="CF87" s="36"/>
      <c r="CG87" s="36"/>
      <c r="CH87" s="36">
        <f>CH214</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390</v>
      </c>
      <c r="BL90" s="35"/>
      <c r="BM90" s="35"/>
      <c r="BN90" s="35"/>
      <c r="BO90" s="35"/>
      <c r="BP90" s="40">
        <f>BP217</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390</v>
      </c>
      <c r="BL91" s="35"/>
      <c r="BM91" s="35"/>
      <c r="BN91" s="35"/>
      <c r="BO91" s="35"/>
      <c r="BP91" s="36">
        <f>BP218</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131362060.2</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89124847</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68387504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v>5342000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f>
        <v>39508088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f>
        <v>168000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20652343</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v>1614000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f>
        <v>11931988</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f>
        <v>50736</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645745</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110745</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v>110745</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387</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387</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387</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387</v>
      </c>
      <c r="BL170" s="126"/>
      <c r="BM170" s="126"/>
      <c r="BN170" s="126"/>
      <c r="BO170" s="127"/>
      <c r="BP170" s="84">
        <f>SUM(BP172:BX174)</f>
        <v>15000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f>
        <v>7000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387</v>
      </c>
      <c r="BL175" s="61"/>
      <c r="BM175" s="61"/>
      <c r="BN175" s="61"/>
      <c r="BO175" s="62"/>
      <c r="BP175" s="46">
        <f>SUM(BP176:BX177)</f>
        <v>62000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f>
        <v>29000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BP195+BP237</f>
        <v>41514468.200000003</v>
      </c>
      <c r="BQ190" s="76"/>
      <c r="BR190" s="76"/>
      <c r="BS190" s="76"/>
      <c r="BT190" s="76"/>
      <c r="BU190" s="76"/>
      <c r="BV190" s="76"/>
      <c r="BW190" s="76"/>
      <c r="BX190" s="76"/>
      <c r="BY190" s="76">
        <f>BY195+BY237</f>
        <v>31039000</v>
      </c>
      <c r="BZ190" s="76"/>
      <c r="CA190" s="76"/>
      <c r="CB190" s="76"/>
      <c r="CC190" s="76"/>
      <c r="CD190" s="76"/>
      <c r="CE190" s="76"/>
      <c r="CF190" s="76"/>
      <c r="CG190" s="76"/>
      <c r="CH190" s="76">
        <f>CH195+CH237</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BP196+BP201+BP205+BP209+BP219+BP224</f>
        <v>31166468.200000003</v>
      </c>
      <c r="BQ195" s="76"/>
      <c r="BR195" s="76"/>
      <c r="BS195" s="76"/>
      <c r="BT195" s="76"/>
      <c r="BU195" s="76"/>
      <c r="BV195" s="76"/>
      <c r="BW195" s="76"/>
      <c r="BX195" s="76"/>
      <c r="BY195" s="76">
        <f>BY196+BY201+BY205+BY209+BY219+BY224</f>
        <v>20691000</v>
      </c>
      <c r="BZ195" s="76"/>
      <c r="CA195" s="76"/>
      <c r="CB195" s="76"/>
      <c r="CC195" s="76"/>
      <c r="CD195" s="76"/>
      <c r="CE195" s="76"/>
      <c r="CF195" s="76"/>
      <c r="CG195" s="76"/>
      <c r="CH195" s="76">
        <f>CH196+CH201+CH205+CH209+CH219+CH224</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387</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387</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387</v>
      </c>
      <c r="BL205" s="61"/>
      <c r="BM205" s="61"/>
      <c r="BN205" s="61"/>
      <c r="BO205" s="62"/>
      <c r="BP205" s="46">
        <f>SUM(BP206:BX208)</f>
        <v>3839180</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f>
        <v>3001180</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387</v>
      </c>
      <c r="BL209" s="61"/>
      <c r="BM209" s="61"/>
      <c r="BN209" s="61"/>
      <c r="BO209" s="62"/>
      <c r="BP209" s="46">
        <f>SUM(BP210:BX218)</f>
        <v>16674581.6</v>
      </c>
      <c r="BQ209" s="46"/>
      <c r="BR209" s="46"/>
      <c r="BS209" s="46"/>
      <c r="BT209" s="46"/>
      <c r="BU209" s="46"/>
      <c r="BV209" s="46"/>
      <c r="BW209" s="46"/>
      <c r="BX209" s="46"/>
      <c r="BY209" s="46">
        <f>SUM(BY210:CG218)</f>
        <v>7378000</v>
      </c>
      <c r="BZ209" s="46"/>
      <c r="CA209" s="46"/>
      <c r="CB209" s="46"/>
      <c r="CC209" s="46"/>
      <c r="CD209" s="46"/>
      <c r="CE209" s="46"/>
      <c r="CF209" s="46"/>
      <c r="CG209" s="46"/>
      <c r="CH209" s="46">
        <f>SUM(CH210:CP218)</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f>
        <v>10310069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365</v>
      </c>
      <c r="BG213" s="34"/>
      <c r="BH213" s="34"/>
      <c r="BI213" s="34"/>
      <c r="BJ213" s="34"/>
      <c r="BK213" s="35" t="s">
        <v>358</v>
      </c>
      <c r="BL213" s="35"/>
      <c r="BM213" s="35"/>
      <c r="BN213" s="35"/>
      <c r="BO213" s="35"/>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7"/>
      <c r="CR213" s="37"/>
      <c r="CS213" s="37"/>
      <c r="CT213" s="37"/>
      <c r="CU213" s="37"/>
      <c r="CV213" s="37"/>
      <c r="CW213" s="37"/>
      <c r="CX213" s="37"/>
      <c r="CY213" s="37"/>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f>3384134.05+338.45</f>
        <v>3384472.5</v>
      </c>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ht="12.75" customHeight="1"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364</v>
      </c>
      <c r="BG215" s="34"/>
      <c r="BH215" s="34"/>
      <c r="BI215" s="34"/>
      <c r="BJ215" s="34"/>
      <c r="BK215" s="35" t="s">
        <v>391</v>
      </c>
      <c r="BL215" s="35"/>
      <c r="BM215" s="35"/>
      <c r="BN215" s="35"/>
      <c r="BO215" s="35"/>
      <c r="BP215" s="36">
        <f>218295</f>
        <v>218295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43"/>
      <c r="AW216" s="44"/>
      <c r="AX216" s="44"/>
      <c r="AY216" s="45"/>
      <c r="AZ216" s="47" t="s">
        <v>197</v>
      </c>
      <c r="BA216" s="48"/>
      <c r="BB216" s="48"/>
      <c r="BC216" s="48"/>
      <c r="BD216" s="48"/>
      <c r="BE216" s="49"/>
      <c r="BF216" s="50" t="s">
        <v>346</v>
      </c>
      <c r="BG216" s="51"/>
      <c r="BH216" s="51"/>
      <c r="BI216" s="51"/>
      <c r="BJ216" s="52"/>
      <c r="BK216" s="53" t="s">
        <v>389</v>
      </c>
      <c r="BL216" s="54"/>
      <c r="BM216" s="54"/>
      <c r="BN216" s="54"/>
      <c r="BO216" s="55"/>
      <c r="BP216" s="40">
        <f>44892.7</f>
        <v>44892.7</v>
      </c>
      <c r="BQ216" s="41"/>
      <c r="BR216" s="41"/>
      <c r="BS216" s="41"/>
      <c r="BT216" s="41"/>
      <c r="BU216" s="41"/>
      <c r="BV216" s="41"/>
      <c r="BW216" s="42"/>
      <c r="BX216" s="21"/>
      <c r="BY216" s="40"/>
      <c r="BZ216" s="41"/>
      <c r="CA216" s="41"/>
      <c r="CB216" s="41"/>
      <c r="CC216" s="41"/>
      <c r="CD216" s="41"/>
      <c r="CE216" s="41"/>
      <c r="CF216" s="41"/>
      <c r="CG216" s="42"/>
      <c r="CH216" s="40"/>
      <c r="CI216" s="41"/>
      <c r="CJ216" s="41"/>
      <c r="CK216" s="41"/>
      <c r="CL216" s="41"/>
      <c r="CM216" s="41"/>
      <c r="CN216" s="41"/>
      <c r="CO216" s="41"/>
      <c r="CP216" s="42"/>
      <c r="CQ216" s="43"/>
      <c r="CR216" s="44"/>
      <c r="CS216" s="44"/>
      <c r="CT216" s="44"/>
      <c r="CU216" s="44"/>
      <c r="CV216" s="44"/>
      <c r="CW216" s="44"/>
      <c r="CX216" s="44"/>
      <c r="CY216" s="45"/>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7"/>
      <c r="AW217" s="37"/>
      <c r="AX217" s="37"/>
      <c r="AY217" s="37"/>
      <c r="AZ217" s="39" t="s">
        <v>197</v>
      </c>
      <c r="BA217" s="39"/>
      <c r="BB217" s="39"/>
      <c r="BC217" s="39"/>
      <c r="BD217" s="39"/>
      <c r="BE217" s="39"/>
      <c r="BF217" s="34" t="s">
        <v>365</v>
      </c>
      <c r="BG217" s="34"/>
      <c r="BH217" s="34"/>
      <c r="BI217" s="34"/>
      <c r="BJ217" s="34"/>
      <c r="BK217" s="35" t="s">
        <v>390</v>
      </c>
      <c r="BL217" s="35"/>
      <c r="BM217" s="35"/>
      <c r="BN217" s="35"/>
      <c r="BO217" s="35"/>
      <c r="BP217" s="40">
        <f>12375</f>
        <v>12375</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369</v>
      </c>
      <c r="BG218" s="34"/>
      <c r="BH218" s="34"/>
      <c r="BI218" s="34"/>
      <c r="BJ218" s="34"/>
      <c r="BK218" s="35" t="s">
        <v>390</v>
      </c>
      <c r="BL218" s="35"/>
      <c r="BM218" s="35"/>
      <c r="BN218" s="35"/>
      <c r="BO218" s="35"/>
      <c r="BP218" s="36">
        <f>1347255+855</f>
        <v>1348110</v>
      </c>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7"/>
      <c r="CR218" s="37"/>
      <c r="CS218" s="37"/>
      <c r="CT218" s="37"/>
      <c r="CU218" s="37"/>
      <c r="CV218" s="37"/>
      <c r="CW218" s="37"/>
      <c r="CX218" s="37"/>
      <c r="CY218" s="37"/>
    </row>
    <row r="219" spans="1:103" x14ac:dyDescent="0.2">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56" t="s">
        <v>197</v>
      </c>
      <c r="BA219" s="56"/>
      <c r="BB219" s="56"/>
      <c r="BC219" s="56"/>
      <c r="BD219" s="56"/>
      <c r="BE219" s="56"/>
      <c r="BF219" s="57" t="s">
        <v>344</v>
      </c>
      <c r="BG219" s="58"/>
      <c r="BH219" s="58"/>
      <c r="BI219" s="58"/>
      <c r="BJ219" s="59"/>
      <c r="BK219" s="60" t="s">
        <v>387</v>
      </c>
      <c r="BL219" s="61"/>
      <c r="BM219" s="61"/>
      <c r="BN219" s="61"/>
      <c r="BO219" s="62"/>
      <c r="BP219" s="46">
        <f>SUM(BP220:BX223)</f>
        <v>1049022.6000000001</v>
      </c>
      <c r="BQ219" s="46"/>
      <c r="BR219" s="46"/>
      <c r="BS219" s="46"/>
      <c r="BT219" s="46"/>
      <c r="BU219" s="46"/>
      <c r="BV219" s="46"/>
      <c r="BW219" s="46"/>
      <c r="BX219" s="46"/>
      <c r="BY219" s="46">
        <f>SUM(BY220:CG223)</f>
        <v>520000</v>
      </c>
      <c r="BZ219" s="46"/>
      <c r="CA219" s="46"/>
      <c r="CB219" s="46"/>
      <c r="CC219" s="46"/>
      <c r="CD219" s="46"/>
      <c r="CE219" s="46"/>
      <c r="CF219" s="46"/>
      <c r="CG219" s="46"/>
      <c r="CH219" s="46">
        <f>SUM(CH220:CP223)</f>
        <v>520000</v>
      </c>
      <c r="CI219" s="46"/>
      <c r="CJ219" s="46"/>
      <c r="CK219" s="46"/>
      <c r="CL219" s="46"/>
      <c r="CM219" s="46"/>
      <c r="CN219" s="46"/>
      <c r="CO219" s="46"/>
      <c r="CP219" s="4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39" t="s">
        <v>197</v>
      </c>
      <c r="BA220" s="39"/>
      <c r="BB220" s="39"/>
      <c r="BC220" s="39"/>
      <c r="BD220" s="39"/>
      <c r="BE220" s="39"/>
      <c r="BF220" s="34" t="s">
        <v>346</v>
      </c>
      <c r="BG220" s="34"/>
      <c r="BH220" s="34"/>
      <c r="BI220" s="34"/>
      <c r="BJ220" s="34"/>
      <c r="BK220" s="35" t="s">
        <v>347</v>
      </c>
      <c r="BL220" s="35"/>
      <c r="BM220" s="35"/>
      <c r="BN220" s="35"/>
      <c r="BO220" s="35"/>
      <c r="BP220" s="36">
        <f>7000+3310</f>
        <v>10310</v>
      </c>
      <c r="BQ220" s="36"/>
      <c r="BR220" s="36"/>
      <c r="BS220" s="36"/>
      <c r="BT220" s="36"/>
      <c r="BU220" s="36"/>
      <c r="BV220" s="36"/>
      <c r="BW220" s="36"/>
      <c r="BX220" s="36"/>
      <c r="BY220" s="36">
        <v>7000</v>
      </c>
      <c r="BZ220" s="36"/>
      <c r="CA220" s="36"/>
      <c r="CB220" s="36"/>
      <c r="CC220" s="36"/>
      <c r="CD220" s="36"/>
      <c r="CE220" s="36"/>
      <c r="CF220" s="36"/>
      <c r="CG220" s="36"/>
      <c r="CH220" s="36">
        <v>7000</v>
      </c>
      <c r="CI220" s="36"/>
      <c r="CJ220" s="36"/>
      <c r="CK220" s="36"/>
      <c r="CL220" s="36"/>
      <c r="CM220" s="36"/>
      <c r="CN220" s="36"/>
      <c r="CO220" s="36"/>
      <c r="CP220" s="3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349</v>
      </c>
      <c r="BL221" s="35"/>
      <c r="BM221" s="35"/>
      <c r="BN221" s="35"/>
      <c r="BO221" s="35"/>
      <c r="BP221" s="36">
        <f>40000+31500+56700+5490</f>
        <v>133690</v>
      </c>
      <c r="BQ221" s="36"/>
      <c r="BR221" s="36"/>
      <c r="BS221" s="36"/>
      <c r="BT221" s="36"/>
      <c r="BU221" s="36"/>
      <c r="BV221" s="36"/>
      <c r="BW221" s="36"/>
      <c r="BX221" s="36"/>
      <c r="BY221" s="36">
        <v>40000</v>
      </c>
      <c r="BZ221" s="36"/>
      <c r="CA221" s="36"/>
      <c r="CB221" s="36"/>
      <c r="CC221" s="36"/>
      <c r="CD221" s="36"/>
      <c r="CE221" s="36"/>
      <c r="CF221" s="36"/>
      <c r="CG221" s="36"/>
      <c r="CH221" s="36">
        <v>40000</v>
      </c>
      <c r="CI221" s="36"/>
      <c r="CJ221" s="36"/>
      <c r="CK221" s="36"/>
      <c r="CL221" s="36"/>
      <c r="CM221" s="36"/>
      <c r="CN221" s="36"/>
      <c r="CO221" s="36"/>
      <c r="CP221" s="36"/>
      <c r="CQ221" s="37"/>
      <c r="CR221" s="37"/>
      <c r="CS221" s="37"/>
      <c r="CT221" s="37"/>
      <c r="CU221" s="37"/>
      <c r="CV221" s="37"/>
      <c r="CW221" s="37"/>
      <c r="CX221" s="37"/>
      <c r="CY221" s="37"/>
    </row>
    <row r="222" spans="1:103" ht="12.75" customHeight="1"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365</v>
      </c>
      <c r="BG222" s="34"/>
      <c r="BH222" s="34"/>
      <c r="BI222" s="34"/>
      <c r="BJ222" s="34"/>
      <c r="BK222" s="35" t="s">
        <v>370</v>
      </c>
      <c r="BL222" s="35"/>
      <c r="BM222" s="35"/>
      <c r="BN222" s="35"/>
      <c r="BO222" s="35"/>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346</v>
      </c>
      <c r="BG223" s="34"/>
      <c r="BH223" s="34"/>
      <c r="BI223" s="34"/>
      <c r="BJ223" s="34"/>
      <c r="BK223" s="35" t="s">
        <v>351</v>
      </c>
      <c r="BL223" s="35"/>
      <c r="BM223" s="35"/>
      <c r="BN223" s="35"/>
      <c r="BO223" s="35"/>
      <c r="BP223" s="36">
        <f>473000+432022.6</f>
        <v>905022.6</v>
      </c>
      <c r="BQ223" s="36"/>
      <c r="BR223" s="36"/>
      <c r="BS223" s="36"/>
      <c r="BT223" s="36"/>
      <c r="BU223" s="36"/>
      <c r="BV223" s="36"/>
      <c r="BW223" s="36"/>
      <c r="BX223" s="36"/>
      <c r="BY223" s="36">
        <v>473000</v>
      </c>
      <c r="BZ223" s="36"/>
      <c r="CA223" s="36"/>
      <c r="CB223" s="36"/>
      <c r="CC223" s="36"/>
      <c r="CD223" s="36"/>
      <c r="CE223" s="36"/>
      <c r="CF223" s="36"/>
      <c r="CG223" s="36"/>
      <c r="CH223" s="36">
        <v>473000</v>
      </c>
      <c r="CI223" s="36"/>
      <c r="CJ223" s="36"/>
      <c r="CK223" s="36"/>
      <c r="CL223" s="36"/>
      <c r="CM223" s="36"/>
      <c r="CN223" s="36"/>
      <c r="CO223" s="36"/>
      <c r="CP223" s="36"/>
      <c r="CQ223" s="37"/>
      <c r="CR223" s="37"/>
      <c r="CS223" s="37"/>
      <c r="CT223" s="37"/>
      <c r="CU223" s="37"/>
      <c r="CV223" s="37"/>
      <c r="CW223" s="37"/>
      <c r="CX223" s="37"/>
      <c r="CY223" s="37"/>
    </row>
    <row r="224" spans="1:103" x14ac:dyDescent="0.2">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56" t="s">
        <v>197</v>
      </c>
      <c r="BA224" s="56"/>
      <c r="BB224" s="56"/>
      <c r="BC224" s="56"/>
      <c r="BD224" s="56"/>
      <c r="BE224" s="56"/>
      <c r="BF224" s="81" t="s">
        <v>344</v>
      </c>
      <c r="BG224" s="81"/>
      <c r="BH224" s="81"/>
      <c r="BI224" s="81"/>
      <c r="BJ224" s="81"/>
      <c r="BK224" s="82" t="s">
        <v>387</v>
      </c>
      <c r="BL224" s="82"/>
      <c r="BM224" s="82"/>
      <c r="BN224" s="82"/>
      <c r="BO224" s="82"/>
      <c r="BP224" s="46">
        <f>SUM(BP225:BX235)</f>
        <v>8614684</v>
      </c>
      <c r="BQ224" s="46"/>
      <c r="BR224" s="46"/>
      <c r="BS224" s="46"/>
      <c r="BT224" s="46"/>
      <c r="BU224" s="46"/>
      <c r="BV224" s="46"/>
      <c r="BW224" s="46"/>
      <c r="BX224" s="46"/>
      <c r="BY224" s="46">
        <f>SUM(BY225:CG235)</f>
        <v>8350000</v>
      </c>
      <c r="BZ224" s="46"/>
      <c r="CA224" s="46"/>
      <c r="CB224" s="46"/>
      <c r="CC224" s="46"/>
      <c r="CD224" s="46"/>
      <c r="CE224" s="46"/>
      <c r="CF224" s="46"/>
      <c r="CG224" s="46"/>
      <c r="CH224" s="46">
        <f>SUM(CH225:CP235)</f>
        <v>8350000</v>
      </c>
      <c r="CI224" s="46"/>
      <c r="CJ224" s="46"/>
      <c r="CK224" s="46"/>
      <c r="CL224" s="46"/>
      <c r="CM224" s="46"/>
      <c r="CN224" s="46"/>
      <c r="CO224" s="46"/>
      <c r="CP224" s="4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39" t="s">
        <v>197</v>
      </c>
      <c r="BA225" s="39"/>
      <c r="BB225" s="39"/>
      <c r="BC225" s="39"/>
      <c r="BD225" s="39"/>
      <c r="BE225" s="39"/>
      <c r="BF225" s="34" t="s">
        <v>364</v>
      </c>
      <c r="BG225" s="34"/>
      <c r="BH225" s="34"/>
      <c r="BI225" s="34"/>
      <c r="BJ225" s="34"/>
      <c r="BK225" s="35" t="s">
        <v>371</v>
      </c>
      <c r="BL225" s="35"/>
      <c r="BM225" s="35"/>
      <c r="BN225" s="35"/>
      <c r="BO225" s="35"/>
      <c r="BP225" s="36">
        <v>803000</v>
      </c>
      <c r="BQ225" s="36"/>
      <c r="BR225" s="36"/>
      <c r="BS225" s="36"/>
      <c r="BT225" s="36"/>
      <c r="BU225" s="36"/>
      <c r="BV225" s="36"/>
      <c r="BW225" s="36"/>
      <c r="BX225" s="36"/>
      <c r="BY225" s="36">
        <v>803000</v>
      </c>
      <c r="BZ225" s="36"/>
      <c r="CA225" s="36"/>
      <c r="CB225" s="36"/>
      <c r="CC225" s="36"/>
      <c r="CD225" s="36"/>
      <c r="CE225" s="36"/>
      <c r="CF225" s="36"/>
      <c r="CG225" s="36"/>
      <c r="CH225" s="36">
        <v>803000</v>
      </c>
      <c r="CI225" s="36"/>
      <c r="CJ225" s="36"/>
      <c r="CK225" s="36"/>
      <c r="CL225" s="36"/>
      <c r="CM225" s="36"/>
      <c r="CN225" s="36"/>
      <c r="CO225" s="36"/>
      <c r="CP225" s="3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346</v>
      </c>
      <c r="BG226" s="34"/>
      <c r="BH226" s="34"/>
      <c r="BI226" s="34"/>
      <c r="BJ226" s="34"/>
      <c r="BK226" s="35" t="s">
        <v>347</v>
      </c>
      <c r="BL226" s="35"/>
      <c r="BM226" s="35"/>
      <c r="BN226" s="35"/>
      <c r="BO226" s="35"/>
      <c r="BP226" s="36">
        <f>1135000-3310</f>
        <v>1131690</v>
      </c>
      <c r="BQ226" s="36"/>
      <c r="BR226" s="36"/>
      <c r="BS226" s="36"/>
      <c r="BT226" s="36"/>
      <c r="BU226" s="36"/>
      <c r="BV226" s="36"/>
      <c r="BW226" s="36"/>
      <c r="BX226" s="36"/>
      <c r="BY226" s="36">
        <v>1135000</v>
      </c>
      <c r="BZ226" s="36"/>
      <c r="CA226" s="36"/>
      <c r="CB226" s="36"/>
      <c r="CC226" s="36"/>
      <c r="CD226" s="36"/>
      <c r="CE226" s="36"/>
      <c r="CF226" s="36"/>
      <c r="CG226" s="36"/>
      <c r="CH226" s="36">
        <v>1135000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388</v>
      </c>
      <c r="BL227" s="35"/>
      <c r="BM227" s="35"/>
      <c r="BN227" s="35"/>
      <c r="BO227" s="35"/>
      <c r="BP227" s="40">
        <f>74100</f>
        <v>74100</v>
      </c>
      <c r="BQ227" s="41"/>
      <c r="BR227" s="41"/>
      <c r="BS227" s="41"/>
      <c r="BT227" s="41"/>
      <c r="BU227" s="41"/>
      <c r="BV227" s="41"/>
      <c r="BW227" s="42"/>
      <c r="BX227" s="21"/>
      <c r="BY227" s="40"/>
      <c r="BZ227" s="41"/>
      <c r="CA227" s="41"/>
      <c r="CB227" s="41"/>
      <c r="CC227" s="41"/>
      <c r="CD227" s="41"/>
      <c r="CE227" s="41"/>
      <c r="CF227" s="41"/>
      <c r="CG227" s="42"/>
      <c r="CH227" s="40"/>
      <c r="CI227" s="41"/>
      <c r="CJ227" s="41"/>
      <c r="CK227" s="41"/>
      <c r="CL227" s="41"/>
      <c r="CM227" s="41"/>
      <c r="CN227" s="41"/>
      <c r="CO227" s="41"/>
      <c r="CP227" s="42"/>
      <c r="CQ227" s="43"/>
      <c r="CR227" s="44"/>
      <c r="CS227" s="44"/>
      <c r="CT227" s="44"/>
      <c r="CU227" s="44"/>
      <c r="CV227" s="44"/>
      <c r="CW227" s="44"/>
      <c r="CX227" s="44"/>
      <c r="CY227" s="45"/>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348</v>
      </c>
      <c r="BL228" s="35"/>
      <c r="BM228" s="35"/>
      <c r="BN228" s="35"/>
      <c r="BO228" s="35"/>
      <c r="BP228" s="36">
        <v>249000</v>
      </c>
      <c r="BQ228" s="36"/>
      <c r="BR228" s="36"/>
      <c r="BS228" s="36"/>
      <c r="BT228" s="36"/>
      <c r="BU228" s="36"/>
      <c r="BV228" s="36"/>
      <c r="BW228" s="36"/>
      <c r="BX228" s="36"/>
      <c r="BY228" s="36">
        <v>249000</v>
      </c>
      <c r="BZ228" s="36"/>
      <c r="CA228" s="36"/>
      <c r="CB228" s="36"/>
      <c r="CC228" s="36"/>
      <c r="CD228" s="36"/>
      <c r="CE228" s="36"/>
      <c r="CF228" s="36"/>
      <c r="CG228" s="36"/>
      <c r="CH228" s="36">
        <v>249000</v>
      </c>
      <c r="CI228" s="36"/>
      <c r="CJ228" s="36"/>
      <c r="CK228" s="36"/>
      <c r="CL228" s="36"/>
      <c r="CM228" s="36"/>
      <c r="CN228" s="36"/>
      <c r="CO228" s="36"/>
      <c r="CP228" s="36"/>
      <c r="CQ228" s="37"/>
      <c r="CR228" s="37"/>
      <c r="CS228" s="37"/>
      <c r="CT228" s="37"/>
      <c r="CU228" s="37"/>
      <c r="CV228" s="37"/>
      <c r="CW228" s="37"/>
      <c r="CX228" s="37"/>
      <c r="CY228" s="37"/>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349</v>
      </c>
      <c r="BL229" s="35"/>
      <c r="BM229" s="35"/>
      <c r="BN229" s="35"/>
      <c r="BO229" s="35"/>
      <c r="BP229" s="36">
        <f>4921000-31500+148800-5490</f>
        <v>5032810</v>
      </c>
      <c r="BQ229" s="36"/>
      <c r="BR229" s="36"/>
      <c r="BS229" s="36"/>
      <c r="BT229" s="36"/>
      <c r="BU229" s="36"/>
      <c r="BV229" s="36"/>
      <c r="BW229" s="36"/>
      <c r="BX229" s="36"/>
      <c r="BY229" s="36">
        <v>4921000</v>
      </c>
      <c r="BZ229" s="36"/>
      <c r="CA229" s="36"/>
      <c r="CB229" s="36"/>
      <c r="CC229" s="36"/>
      <c r="CD229" s="36"/>
      <c r="CE229" s="36"/>
      <c r="CF229" s="36"/>
      <c r="CG229" s="36"/>
      <c r="CH229" s="36">
        <v>4921000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355</v>
      </c>
      <c r="BL230" s="35"/>
      <c r="BM230" s="35"/>
      <c r="BN230" s="35"/>
      <c r="BO230" s="35"/>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7"/>
      <c r="CR230" s="37"/>
      <c r="CS230" s="37"/>
      <c r="CT230" s="37"/>
      <c r="CU230" s="37"/>
      <c r="CV230" s="37"/>
      <c r="CW230" s="37"/>
      <c r="CX230" s="37"/>
      <c r="CY230" s="37"/>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351</v>
      </c>
      <c r="BL231" s="35"/>
      <c r="BM231" s="35"/>
      <c r="BN231" s="35"/>
      <c r="BO231" s="35"/>
      <c r="BP231" s="36">
        <v>737000</v>
      </c>
      <c r="BQ231" s="36"/>
      <c r="BR231" s="36"/>
      <c r="BS231" s="36"/>
      <c r="BT231" s="36"/>
      <c r="BU231" s="36"/>
      <c r="BV231" s="36"/>
      <c r="BW231" s="36"/>
      <c r="BX231" s="36"/>
      <c r="BY231" s="36">
        <v>737000</v>
      </c>
      <c r="BZ231" s="36"/>
      <c r="CA231" s="36"/>
      <c r="CB231" s="36"/>
      <c r="CC231" s="36"/>
      <c r="CD231" s="36"/>
      <c r="CE231" s="36"/>
      <c r="CF231" s="36"/>
      <c r="CG231" s="36"/>
      <c r="CH231" s="36">
        <v>737000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364</v>
      </c>
      <c r="BG232" s="34"/>
      <c r="BH232" s="34"/>
      <c r="BI232" s="34"/>
      <c r="BJ232" s="34"/>
      <c r="BK232" s="35" t="s">
        <v>356</v>
      </c>
      <c r="BL232" s="35"/>
      <c r="BM232" s="35"/>
      <c r="BN232" s="35"/>
      <c r="BO232" s="35"/>
      <c r="BP232" s="36">
        <f>36504+20280</f>
        <v>56784</v>
      </c>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365</v>
      </c>
      <c r="BG233" s="34"/>
      <c r="BH233" s="34"/>
      <c r="BI233" s="34"/>
      <c r="BJ233" s="34"/>
      <c r="BK233" s="35" t="s">
        <v>370</v>
      </c>
      <c r="BL233" s="35"/>
      <c r="BM233" s="35"/>
      <c r="BN233" s="35"/>
      <c r="BO233" s="35"/>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7"/>
      <c r="CR233" s="37"/>
      <c r="CS233" s="37"/>
      <c r="CT233" s="37"/>
      <c r="CU233" s="37"/>
      <c r="CV233" s="37"/>
      <c r="CW233" s="37"/>
      <c r="CX233" s="37"/>
      <c r="CY233" s="37"/>
    </row>
    <row r="234" spans="1:103" ht="12.75" customHeight="1"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346</v>
      </c>
      <c r="BG234" s="34"/>
      <c r="BH234" s="34"/>
      <c r="BI234" s="34"/>
      <c r="BJ234" s="34"/>
      <c r="BK234" s="35" t="s">
        <v>391</v>
      </c>
      <c r="BL234" s="35"/>
      <c r="BM234" s="35"/>
      <c r="BN234" s="35"/>
      <c r="BO234" s="35"/>
      <c r="BP234" s="36">
        <f>25300</f>
        <v>25300</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364</v>
      </c>
      <c r="BG235" s="34"/>
      <c r="BH235" s="34"/>
      <c r="BI235" s="34"/>
      <c r="BJ235" s="34"/>
      <c r="BK235" s="35" t="s">
        <v>354</v>
      </c>
      <c r="BL235" s="35"/>
      <c r="BM235" s="35"/>
      <c r="BN235" s="35"/>
      <c r="BO235" s="35"/>
      <c r="BP235" s="36">
        <v>505000</v>
      </c>
      <c r="BQ235" s="36"/>
      <c r="BR235" s="36"/>
      <c r="BS235" s="36"/>
      <c r="BT235" s="36"/>
      <c r="BU235" s="36"/>
      <c r="BV235" s="36"/>
      <c r="BW235" s="36"/>
      <c r="BX235" s="36"/>
      <c r="BY235" s="36">
        <v>505000</v>
      </c>
      <c r="BZ235" s="36"/>
      <c r="CA235" s="36"/>
      <c r="CB235" s="36"/>
      <c r="CC235" s="36"/>
      <c r="CD235" s="36"/>
      <c r="CE235" s="36"/>
      <c r="CF235" s="36"/>
      <c r="CG235" s="36"/>
      <c r="CH235" s="36">
        <v>505000</v>
      </c>
      <c r="CI235" s="36"/>
      <c r="CJ235" s="36"/>
      <c r="CK235" s="36"/>
      <c r="CL235" s="36"/>
      <c r="CM235" s="36"/>
      <c r="CN235" s="36"/>
      <c r="CO235" s="36"/>
      <c r="CP235" s="36"/>
      <c r="CQ235" s="37"/>
      <c r="CR235" s="37"/>
      <c r="CS235" s="37"/>
      <c r="CT235" s="37"/>
      <c r="CU235" s="37"/>
      <c r="CV235" s="37"/>
      <c r="CW235" s="37"/>
      <c r="CX235" s="37"/>
      <c r="CY235" s="37"/>
    </row>
    <row r="236" spans="1:103" ht="27" customHeight="1" x14ac:dyDescent="0.2">
      <c r="A236" s="63" t="s">
        <v>206</v>
      </c>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39" t="s">
        <v>207</v>
      </c>
      <c r="AW236" s="39"/>
      <c r="AX236" s="39"/>
      <c r="AY236" s="39"/>
      <c r="AZ236" s="39" t="s">
        <v>208</v>
      </c>
      <c r="BA236" s="39"/>
      <c r="BB236" s="39"/>
      <c r="BC236" s="39"/>
      <c r="BD236" s="39"/>
      <c r="BE236" s="39"/>
      <c r="BF236" s="37"/>
      <c r="BG236" s="37"/>
      <c r="BH236" s="37"/>
      <c r="BI236" s="37"/>
      <c r="BJ236" s="37"/>
      <c r="BK236" s="75" t="s">
        <v>368</v>
      </c>
      <c r="BL236" s="75"/>
      <c r="BM236" s="75"/>
      <c r="BN236" s="75"/>
      <c r="BO236" s="75"/>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2" t="s">
        <v>209</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9" t="s">
        <v>210</v>
      </c>
      <c r="AW237" s="39"/>
      <c r="AX237" s="39"/>
      <c r="AY237" s="39"/>
      <c r="AZ237" s="106" t="s">
        <v>211</v>
      </c>
      <c r="BA237" s="106"/>
      <c r="BB237" s="106"/>
      <c r="BC237" s="106"/>
      <c r="BD237" s="106"/>
      <c r="BE237" s="106"/>
      <c r="BF237" s="81" t="s">
        <v>344</v>
      </c>
      <c r="BG237" s="81"/>
      <c r="BH237" s="81"/>
      <c r="BI237" s="81"/>
      <c r="BJ237" s="81"/>
      <c r="BK237" s="82" t="s">
        <v>387</v>
      </c>
      <c r="BL237" s="82"/>
      <c r="BM237" s="82"/>
      <c r="BN237" s="82"/>
      <c r="BO237" s="82"/>
      <c r="BP237" s="46">
        <f>SUM(BP238:BX239)</f>
        <v>10348000</v>
      </c>
      <c r="BQ237" s="46"/>
      <c r="BR237" s="46"/>
      <c r="BS237" s="46"/>
      <c r="BT237" s="46"/>
      <c r="BU237" s="46"/>
      <c r="BV237" s="46"/>
      <c r="BW237" s="46"/>
      <c r="BX237" s="46"/>
      <c r="BY237" s="46">
        <f>SUM(BY238:CG239)</f>
        <v>10348000</v>
      </c>
      <c r="BZ237" s="46"/>
      <c r="CA237" s="46"/>
      <c r="CB237" s="46"/>
      <c r="CC237" s="46"/>
      <c r="CD237" s="46"/>
      <c r="CE237" s="46"/>
      <c r="CF237" s="46"/>
      <c r="CG237" s="46"/>
      <c r="CH237" s="46">
        <f>SUM(CH238:CP239)</f>
        <v>10348000</v>
      </c>
      <c r="CI237" s="46"/>
      <c r="CJ237" s="46"/>
      <c r="CK237" s="46"/>
      <c r="CL237" s="46"/>
      <c r="CM237" s="46"/>
      <c r="CN237" s="46"/>
      <c r="CO237" s="46"/>
      <c r="CP237" s="46"/>
      <c r="CQ237" s="37"/>
      <c r="CR237" s="37"/>
      <c r="CS237" s="37"/>
      <c r="CT237" s="37"/>
      <c r="CU237" s="37"/>
      <c r="CV237" s="37"/>
      <c r="CW237" s="37"/>
      <c r="CX237" s="37"/>
      <c r="CY237" s="37"/>
    </row>
    <row r="238" spans="1:103" x14ac:dyDescent="0.2">
      <c r="A238" s="32" t="s">
        <v>209</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3"/>
      <c r="AW238" s="33"/>
      <c r="AX238" s="33"/>
      <c r="AY238" s="33"/>
      <c r="AZ238" s="33" t="s">
        <v>211</v>
      </c>
      <c r="BA238" s="33"/>
      <c r="BB238" s="33"/>
      <c r="BC238" s="33"/>
      <c r="BD238" s="33"/>
      <c r="BE238" s="33"/>
      <c r="BF238" s="34" t="s">
        <v>346</v>
      </c>
      <c r="BG238" s="34"/>
      <c r="BH238" s="34"/>
      <c r="BI238" s="34"/>
      <c r="BJ238" s="34"/>
      <c r="BK238" s="35" t="s">
        <v>347</v>
      </c>
      <c r="BL238" s="35"/>
      <c r="BM238" s="35"/>
      <c r="BN238" s="35"/>
      <c r="BO238" s="35"/>
      <c r="BP238" s="36">
        <v>2590000</v>
      </c>
      <c r="BQ238" s="36"/>
      <c r="BR238" s="36"/>
      <c r="BS238" s="36"/>
      <c r="BT238" s="36"/>
      <c r="BU238" s="36"/>
      <c r="BV238" s="36"/>
      <c r="BW238" s="36"/>
      <c r="BX238" s="36"/>
      <c r="BY238" s="36">
        <v>2590000</v>
      </c>
      <c r="BZ238" s="36"/>
      <c r="CA238" s="36"/>
      <c r="CB238" s="36"/>
      <c r="CC238" s="36"/>
      <c r="CD238" s="36"/>
      <c r="CE238" s="36"/>
      <c r="CF238" s="36"/>
      <c r="CG238" s="36"/>
      <c r="CH238" s="36">
        <v>2590000</v>
      </c>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3"/>
      <c r="AW239" s="33"/>
      <c r="AX239" s="33"/>
      <c r="AY239" s="33"/>
      <c r="AZ239" s="33" t="s">
        <v>211</v>
      </c>
      <c r="BA239" s="33"/>
      <c r="BB239" s="33"/>
      <c r="BC239" s="33"/>
      <c r="BD239" s="33"/>
      <c r="BE239" s="33"/>
      <c r="BF239" s="34" t="s">
        <v>346</v>
      </c>
      <c r="BG239" s="34"/>
      <c r="BH239" s="34"/>
      <c r="BI239" s="34"/>
      <c r="BJ239" s="34"/>
      <c r="BK239" s="35" t="s">
        <v>349</v>
      </c>
      <c r="BL239" s="35"/>
      <c r="BM239" s="35"/>
      <c r="BN239" s="35"/>
      <c r="BO239" s="35"/>
      <c r="BP239" s="36">
        <v>7758000</v>
      </c>
      <c r="BQ239" s="36"/>
      <c r="BR239" s="36"/>
      <c r="BS239" s="36"/>
      <c r="BT239" s="36"/>
      <c r="BU239" s="36"/>
      <c r="BV239" s="36"/>
      <c r="BW239" s="36"/>
      <c r="BX239" s="36"/>
      <c r="BY239" s="36">
        <v>7758000</v>
      </c>
      <c r="BZ239" s="36"/>
      <c r="CA239" s="36"/>
      <c r="CB239" s="36"/>
      <c r="CC239" s="36"/>
      <c r="CD239" s="36"/>
      <c r="CE239" s="36"/>
      <c r="CF239" s="36"/>
      <c r="CG239" s="36"/>
      <c r="CH239" s="36">
        <v>7758000</v>
      </c>
      <c r="CI239" s="36"/>
      <c r="CJ239" s="36"/>
      <c r="CK239" s="36"/>
      <c r="CL239" s="36"/>
      <c r="CM239" s="36"/>
      <c r="CN239" s="36"/>
      <c r="CO239" s="36"/>
      <c r="CP239" s="36"/>
      <c r="CQ239" s="37"/>
      <c r="CR239" s="37"/>
      <c r="CS239" s="37"/>
      <c r="CT239" s="37"/>
      <c r="CU239" s="37"/>
      <c r="CV239" s="37"/>
      <c r="CW239" s="37"/>
      <c r="CX239" s="37"/>
      <c r="CY239" s="37"/>
    </row>
    <row r="240" spans="1:103" x14ac:dyDescent="0.2">
      <c r="A240" s="105" t="s">
        <v>212</v>
      </c>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39" t="s">
        <v>213</v>
      </c>
      <c r="AW240" s="39"/>
      <c r="AX240" s="39"/>
      <c r="AY240" s="39"/>
      <c r="AZ240" s="39" t="s">
        <v>214</v>
      </c>
      <c r="BA240" s="39"/>
      <c r="BB240" s="39"/>
      <c r="BC240" s="39"/>
      <c r="BD240" s="39"/>
      <c r="BE240" s="39"/>
      <c r="BF240" s="37"/>
      <c r="BG240" s="37"/>
      <c r="BH240" s="37"/>
      <c r="BI240" s="37"/>
      <c r="BJ240" s="37"/>
      <c r="BK240" s="75"/>
      <c r="BL240" s="75"/>
      <c r="BM240" s="75"/>
      <c r="BN240" s="75"/>
      <c r="BO240" s="75"/>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7"/>
      <c r="CR240" s="37"/>
      <c r="CS240" s="37"/>
      <c r="CT240" s="37"/>
      <c r="CU240" s="37"/>
      <c r="CV240" s="37"/>
      <c r="CW240" s="37"/>
      <c r="CX240" s="37"/>
      <c r="CY240" s="37"/>
    </row>
    <row r="241" spans="1:103" x14ac:dyDescent="0.2">
      <c r="A241" s="38" t="s">
        <v>215</v>
      </c>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9"/>
      <c r="AW241" s="39"/>
      <c r="AX241" s="39"/>
      <c r="AY241" s="39"/>
      <c r="AZ241" s="39"/>
      <c r="BA241" s="39"/>
      <c r="BB241" s="39"/>
      <c r="BC241" s="39"/>
      <c r="BD241" s="39"/>
      <c r="BE241" s="39"/>
      <c r="BF241" s="37"/>
      <c r="BG241" s="37"/>
      <c r="BH241" s="37"/>
      <c r="BI241" s="37"/>
      <c r="BJ241" s="37"/>
      <c r="BK241" s="75"/>
      <c r="BL241" s="75"/>
      <c r="BM241" s="75"/>
      <c r="BN241" s="75"/>
      <c r="BO241" s="75"/>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7"/>
      <c r="CR241" s="37"/>
      <c r="CS241" s="37"/>
      <c r="CT241" s="37"/>
      <c r="CU241" s="37"/>
      <c r="CV241" s="37"/>
      <c r="CW241" s="37"/>
      <c r="CX241" s="37"/>
      <c r="CY241" s="37"/>
    </row>
    <row r="242" spans="1:103" x14ac:dyDescent="0.2">
      <c r="A242" s="68" t="s">
        <v>48</v>
      </c>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39" t="s">
        <v>216</v>
      </c>
      <c r="AW242" s="39"/>
      <c r="AX242" s="39"/>
      <c r="AY242" s="39"/>
      <c r="AZ242" s="39" t="s">
        <v>217</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77" t="s">
        <v>218</v>
      </c>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38" t="s">
        <v>219</v>
      </c>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9"/>
      <c r="AW244" s="39"/>
      <c r="AX244" s="39"/>
      <c r="AY244" s="39"/>
      <c r="AZ244" s="39"/>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68" t="s">
        <v>220</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39" t="s">
        <v>221</v>
      </c>
      <c r="AW245" s="39"/>
      <c r="AX245" s="39"/>
      <c r="AY245" s="39"/>
      <c r="AZ245" s="39" t="s">
        <v>222</v>
      </c>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104" t="s">
        <v>223</v>
      </c>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3" t="s">
        <v>224</v>
      </c>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39" t="s">
        <v>225</v>
      </c>
      <c r="AW247" s="39"/>
      <c r="AX247" s="39"/>
      <c r="AY247" s="39"/>
      <c r="AZ247" s="39" t="s">
        <v>226</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3" t="s">
        <v>227</v>
      </c>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2" t="s">
        <v>228</v>
      </c>
      <c r="AW248" s="102"/>
      <c r="AX248" s="102"/>
      <c r="AY248" s="102"/>
      <c r="AZ248" s="102" t="s">
        <v>229</v>
      </c>
      <c r="BA248" s="102"/>
      <c r="BB248" s="102"/>
      <c r="BC248" s="102"/>
      <c r="BD248" s="102"/>
      <c r="BE248" s="102"/>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67" t="s">
        <v>43</v>
      </c>
      <c r="CR248" s="67"/>
      <c r="CS248" s="67"/>
      <c r="CT248" s="67"/>
      <c r="CU248" s="67"/>
      <c r="CV248" s="67"/>
      <c r="CW248" s="67"/>
      <c r="CX248" s="67"/>
      <c r="CY248" s="67"/>
    </row>
    <row r="249" spans="1:103" x14ac:dyDescent="0.2">
      <c r="A249" s="68" t="s">
        <v>48</v>
      </c>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39" t="s">
        <v>230</v>
      </c>
      <c r="AW249" s="39"/>
      <c r="AX249" s="39"/>
      <c r="AY249" s="39"/>
      <c r="AZ249" s="37"/>
      <c r="BA249" s="37"/>
      <c r="BB249" s="37"/>
      <c r="BC249" s="37"/>
      <c r="BD249" s="37"/>
      <c r="BE249" s="37"/>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67" t="s">
        <v>43</v>
      </c>
      <c r="CR249" s="67"/>
      <c r="CS249" s="67"/>
      <c r="CT249" s="67"/>
      <c r="CU249" s="67"/>
      <c r="CV249" s="67"/>
      <c r="CW249" s="67"/>
      <c r="CX249" s="67"/>
      <c r="CY249" s="67"/>
    </row>
    <row r="250" spans="1:103" x14ac:dyDescent="0.2">
      <c r="A250" s="38" t="s">
        <v>231</v>
      </c>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9"/>
      <c r="AW250" s="39"/>
      <c r="AX250" s="39"/>
      <c r="AY250" s="39"/>
      <c r="AZ250" s="37"/>
      <c r="BA250" s="37"/>
      <c r="BB250" s="37"/>
      <c r="BC250" s="37"/>
      <c r="BD250" s="37"/>
      <c r="BE250" s="37"/>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c r="CR250" s="67"/>
      <c r="CS250" s="67"/>
      <c r="CT250" s="67"/>
      <c r="CU250" s="67"/>
      <c r="CV250" s="67"/>
      <c r="CW250" s="67"/>
      <c r="CX250" s="67"/>
      <c r="CY250" s="67"/>
    </row>
    <row r="251" spans="1:103" x14ac:dyDescent="0.2">
      <c r="A251" s="64" t="s">
        <v>232</v>
      </c>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39" t="s">
        <v>233</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64" t="s">
        <v>234</v>
      </c>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39" t="s">
        <v>235</v>
      </c>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t="s">
        <v>43</v>
      </c>
      <c r="CR252" s="67"/>
      <c r="CS252" s="67"/>
      <c r="CT252" s="67"/>
      <c r="CU252" s="67"/>
      <c r="CV252" s="67"/>
      <c r="CW252" s="67"/>
      <c r="CX252" s="67"/>
      <c r="CY252" s="67"/>
    </row>
    <row r="253" spans="1:103" x14ac:dyDescent="0.2">
      <c r="A253" s="101" t="s">
        <v>236</v>
      </c>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2" t="s">
        <v>237</v>
      </c>
      <c r="AW253" s="102"/>
      <c r="AX253" s="102"/>
      <c r="AY253" s="102"/>
      <c r="AZ253" s="102" t="s">
        <v>43</v>
      </c>
      <c r="BA253" s="102"/>
      <c r="BB253" s="102"/>
      <c r="BC253" s="102"/>
      <c r="BD253" s="102"/>
      <c r="BE253" s="102"/>
      <c r="BF253" s="102" t="s">
        <v>43</v>
      </c>
      <c r="BG253" s="102"/>
      <c r="BH253" s="102"/>
      <c r="BI253" s="102"/>
      <c r="BJ253" s="102"/>
      <c r="BK253" s="102" t="s">
        <v>43</v>
      </c>
      <c r="BL253" s="102"/>
      <c r="BM253" s="102"/>
      <c r="BN253" s="102"/>
      <c r="BO253" s="102"/>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8" t="s">
        <v>81</v>
      </c>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39" t="s">
        <v>238</v>
      </c>
      <c r="AW254" s="39"/>
      <c r="AX254" s="39"/>
      <c r="AY254" s="39"/>
      <c r="AZ254" s="39" t="s">
        <v>239</v>
      </c>
      <c r="BA254" s="39"/>
      <c r="BB254" s="39"/>
      <c r="BC254" s="39"/>
      <c r="BD254" s="39"/>
      <c r="BE254" s="39"/>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38" t="s">
        <v>240</v>
      </c>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9"/>
      <c r="AW255" s="39"/>
      <c r="AX255" s="39"/>
      <c r="AY255" s="39"/>
      <c r="AZ255" s="39"/>
      <c r="BA255" s="39"/>
      <c r="BB255" s="39"/>
      <c r="BC255" s="39"/>
      <c r="BD255" s="39"/>
      <c r="BE255" s="39"/>
      <c r="BF255" s="37"/>
      <c r="BG255" s="37"/>
      <c r="BH255" s="37"/>
      <c r="BI255" s="37"/>
      <c r="BJ255" s="37"/>
      <c r="BK255" s="75"/>
      <c r="BL255" s="75"/>
      <c r="BM255" s="75"/>
      <c r="BN255" s="75"/>
      <c r="BO255" s="75"/>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c r="CR255" s="67"/>
      <c r="CS255" s="67"/>
      <c r="CT255" s="67"/>
      <c r="CU255" s="67"/>
      <c r="CV255" s="67"/>
      <c r="CW255" s="67"/>
      <c r="CX255" s="67"/>
      <c r="CY255" s="67"/>
    </row>
    <row r="256" spans="1:103" x14ac:dyDescent="0.2">
      <c r="A256" s="15"/>
      <c r="B256" s="15"/>
      <c r="C256" s="15"/>
      <c r="D256" s="15"/>
      <c r="E256" s="15"/>
      <c r="F256" s="15"/>
      <c r="G256" s="15"/>
      <c r="H256" s="15"/>
      <c r="I256" s="15"/>
      <c r="J256" s="15"/>
      <c r="K256" s="15"/>
      <c r="L256" s="15"/>
      <c r="M256" s="15"/>
      <c r="N256" s="15"/>
      <c r="O256" s="15"/>
      <c r="P256" s="15"/>
      <c r="Q256" s="15"/>
      <c r="R256" s="15"/>
    </row>
    <row r="257" spans="1:257" x14ac:dyDescent="0.2">
      <c r="A257" s="16" t="s">
        <v>241</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x14ac:dyDescent="0.2">
      <c r="A258" s="16" t="s">
        <v>242</v>
      </c>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c r="IU258" s="16"/>
      <c r="IV258" s="16"/>
      <c r="IW258" s="16"/>
    </row>
    <row r="259" spans="1:257" s="1" customFormat="1" x14ac:dyDescent="0.2">
      <c r="A259" s="16" t="s">
        <v>243</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s="16" customFormat="1" x14ac:dyDescent="0.2">
      <c r="A260" s="16" t="s">
        <v>244</v>
      </c>
    </row>
    <row r="261" spans="1:257" s="16" customFormat="1" x14ac:dyDescent="0.2">
      <c r="A261" s="16" t="s">
        <v>245</v>
      </c>
    </row>
    <row r="262" spans="1:257" s="16" customFormat="1" x14ac:dyDescent="0.2">
      <c r="A262" s="100" t="s">
        <v>246</v>
      </c>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0"/>
      <c r="AJ262" s="100"/>
      <c r="AK262" s="100"/>
      <c r="AL262" s="100"/>
      <c r="AM262" s="100"/>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c r="BS262" s="100"/>
      <c r="BT262" s="100"/>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row>
    <row r="263" spans="1:257" s="16" customForma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c r="BS263" s="100"/>
      <c r="BT263" s="100"/>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row>
    <row r="264" spans="1:257" s="16" customFormat="1" x14ac:dyDescent="0.2">
      <c r="A264" s="16" t="s">
        <v>247</v>
      </c>
    </row>
    <row r="265" spans="1:257" s="16" customFormat="1" x14ac:dyDescent="0.2">
      <c r="A265" s="100" t="s">
        <v>248</v>
      </c>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ht="27.6" customHeight="1" x14ac:dyDescent="0.2">
      <c r="A266" s="100" t="s">
        <v>249</v>
      </c>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row>
    <row r="267" spans="1:257" s="16" customFormat="1" ht="34.5" customHeight="1" x14ac:dyDescent="0.2">
      <c r="A267" s="100" t="s">
        <v>250</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x14ac:dyDescent="0.2">
      <c r="A268" s="100" t="s">
        <v>251</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6" t="s">
        <v>252</v>
      </c>
    </row>
    <row r="271" spans="1:257" s="16" customFormat="1" ht="30.75" customHeight="1" x14ac:dyDescent="0.2">
      <c r="A271" s="100" t="s">
        <v>253</v>
      </c>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sheetData>
  <mergeCells count="1612">
    <mergeCell ref="BY217:CG217"/>
    <mergeCell ref="CH217:CP217"/>
    <mergeCell ref="CQ217:CY217"/>
    <mergeCell ref="A90:AU90"/>
    <mergeCell ref="AZ90:BE90"/>
    <mergeCell ref="AV90:AY90"/>
    <mergeCell ref="BF90:BJ90"/>
    <mergeCell ref="BK90:BO90"/>
    <mergeCell ref="BP90:BW90"/>
    <mergeCell ref="BY90:CG90"/>
    <mergeCell ref="CH90:CP90"/>
    <mergeCell ref="CQ90:CY90"/>
    <mergeCell ref="CH174:CP174"/>
    <mergeCell ref="CQ174:CY174"/>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CH127:CP128"/>
    <mergeCell ref="CQ127:CY128"/>
    <mergeCell ref="A128:AU128"/>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96:AU96"/>
    <mergeCell ref="AV96:AY96"/>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4:AU224"/>
    <mergeCell ref="AV224:AY224"/>
    <mergeCell ref="AZ224:BE224"/>
    <mergeCell ref="BF224:BJ224"/>
    <mergeCell ref="BK224:BO224"/>
    <mergeCell ref="BP224:BX224"/>
    <mergeCell ref="BY224:CG224"/>
    <mergeCell ref="A219:AU219"/>
    <mergeCell ref="AV219:AY219"/>
    <mergeCell ref="AZ219:BE219"/>
    <mergeCell ref="BF219:BJ219"/>
    <mergeCell ref="BK219:BO219"/>
    <mergeCell ref="BP219:BX219"/>
    <mergeCell ref="CH224:CP224"/>
    <mergeCell ref="CQ224:CY224"/>
    <mergeCell ref="A220:AU220"/>
    <mergeCell ref="AV220:AY220"/>
    <mergeCell ref="AZ220:BE220"/>
    <mergeCell ref="BF220:BJ220"/>
    <mergeCell ref="BK220:BO220"/>
    <mergeCell ref="BP220:BX220"/>
    <mergeCell ref="BY220:CG220"/>
    <mergeCell ref="CH220:CP220"/>
    <mergeCell ref="CQ220:CY220"/>
    <mergeCell ref="A221:AU221"/>
    <mergeCell ref="AV221:AY221"/>
    <mergeCell ref="AZ221:BE221"/>
    <mergeCell ref="BF221:BJ221"/>
    <mergeCell ref="BK221:BO221"/>
    <mergeCell ref="BP221:BX221"/>
    <mergeCell ref="BY221:CG221"/>
    <mergeCell ref="CH221:CP221"/>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45:AU245"/>
    <mergeCell ref="AV245:AY246"/>
    <mergeCell ref="AZ245:BE246"/>
    <mergeCell ref="BF245:BJ246"/>
    <mergeCell ref="BK245:BO246"/>
    <mergeCell ref="BP245:BX246"/>
    <mergeCell ref="BY245:CG246"/>
    <mergeCell ref="CH245:CP246"/>
    <mergeCell ref="CQ245:CY246"/>
    <mergeCell ref="A246:AU246"/>
    <mergeCell ref="BY240:CG241"/>
    <mergeCell ref="CH240:CP241"/>
    <mergeCell ref="CQ240:CY241"/>
    <mergeCell ref="A241:AU241"/>
    <mergeCell ref="A242:AU242"/>
    <mergeCell ref="AV242:AY244"/>
    <mergeCell ref="AZ242:BE244"/>
    <mergeCell ref="BF242:BJ244"/>
    <mergeCell ref="BK242:BO244"/>
    <mergeCell ref="BP242:BX244"/>
    <mergeCell ref="A240:AU240"/>
    <mergeCell ref="AV240:AY241"/>
    <mergeCell ref="AZ240:BE241"/>
    <mergeCell ref="BF240:BJ241"/>
    <mergeCell ref="BK240:BO241"/>
    <mergeCell ref="BP240:BX241"/>
    <mergeCell ref="BY242:CG244"/>
    <mergeCell ref="CH242:CP244"/>
    <mergeCell ref="CQ242:CY244"/>
    <mergeCell ref="A243:AU243"/>
    <mergeCell ref="A244:AU244"/>
    <mergeCell ref="A248:AU248"/>
    <mergeCell ref="AV248:AY248"/>
    <mergeCell ref="AZ248:BE248"/>
    <mergeCell ref="BF248:BJ248"/>
    <mergeCell ref="BK248:BO248"/>
    <mergeCell ref="BP248:BX248"/>
    <mergeCell ref="BY248:CG248"/>
    <mergeCell ref="CH248:CP248"/>
    <mergeCell ref="CQ248:CY248"/>
    <mergeCell ref="A247:AU247"/>
    <mergeCell ref="AV247:AY247"/>
    <mergeCell ref="AZ247:BE247"/>
    <mergeCell ref="BF247:BJ247"/>
    <mergeCell ref="BK247:BO247"/>
    <mergeCell ref="BP247:BX247"/>
    <mergeCell ref="BY247:CG247"/>
    <mergeCell ref="CH247:CP247"/>
    <mergeCell ref="CQ247:CY247"/>
    <mergeCell ref="BP252:BX252"/>
    <mergeCell ref="BY252:CG252"/>
    <mergeCell ref="CH252:CP252"/>
    <mergeCell ref="CQ252:CY252"/>
    <mergeCell ref="A251:AU251"/>
    <mergeCell ref="AV251:AY251"/>
    <mergeCell ref="AZ251:BE251"/>
    <mergeCell ref="BF251:BJ251"/>
    <mergeCell ref="BK251:BO251"/>
    <mergeCell ref="BP251:BX251"/>
    <mergeCell ref="BY251:CG251"/>
    <mergeCell ref="CH251:CP251"/>
    <mergeCell ref="CQ251:CY251"/>
    <mergeCell ref="A249:AU249"/>
    <mergeCell ref="AV249:AY250"/>
    <mergeCell ref="AZ249:BE250"/>
    <mergeCell ref="BF249:BJ250"/>
    <mergeCell ref="BK249:BO250"/>
    <mergeCell ref="BP249:BX250"/>
    <mergeCell ref="BY249:CG250"/>
    <mergeCell ref="CH249:CP250"/>
    <mergeCell ref="CQ249:CY250"/>
    <mergeCell ref="A250:AU250"/>
    <mergeCell ref="A71:AU73"/>
    <mergeCell ref="A76:AU76"/>
    <mergeCell ref="A266:CY266"/>
    <mergeCell ref="A267:CY267"/>
    <mergeCell ref="A268:CY269"/>
    <mergeCell ref="A271:CY271"/>
    <mergeCell ref="BY254:CG255"/>
    <mergeCell ref="CH254:CP255"/>
    <mergeCell ref="CQ254:CY255"/>
    <mergeCell ref="A255:AU255"/>
    <mergeCell ref="A262:CY263"/>
    <mergeCell ref="A265:CY265"/>
    <mergeCell ref="A254:AU254"/>
    <mergeCell ref="AV254:AY255"/>
    <mergeCell ref="AZ254:BE255"/>
    <mergeCell ref="BF254:BJ255"/>
    <mergeCell ref="BK254:BO255"/>
    <mergeCell ref="BP254:BX255"/>
    <mergeCell ref="A253:AU253"/>
    <mergeCell ref="AV253:AY253"/>
    <mergeCell ref="AZ253:BE253"/>
    <mergeCell ref="BF253:BJ253"/>
    <mergeCell ref="BK253:BO253"/>
    <mergeCell ref="BP253:BX253"/>
    <mergeCell ref="BY253:CG253"/>
    <mergeCell ref="CH253:CP253"/>
    <mergeCell ref="CQ253:CY253"/>
    <mergeCell ref="A252:AU252"/>
    <mergeCell ref="AV252:AY252"/>
    <mergeCell ref="AZ252:BE252"/>
    <mergeCell ref="BF252:BJ252"/>
    <mergeCell ref="BK252:BO252"/>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4:AU214"/>
    <mergeCell ref="AV214:AY214"/>
    <mergeCell ref="AZ214:BE214"/>
    <mergeCell ref="BF214:BJ214"/>
    <mergeCell ref="BK214:BO214"/>
    <mergeCell ref="BP213:BX213"/>
    <mergeCell ref="BY214:CG214"/>
    <mergeCell ref="CH214:CP214"/>
    <mergeCell ref="CQ214:CY214"/>
    <mergeCell ref="A212:AU212"/>
    <mergeCell ref="AV212:AY212"/>
    <mergeCell ref="AZ212:BE212"/>
    <mergeCell ref="BF212:BJ212"/>
    <mergeCell ref="BK212:BO212"/>
    <mergeCell ref="BP212:BX212"/>
    <mergeCell ref="BY212:CG212"/>
    <mergeCell ref="CH212:CP212"/>
    <mergeCell ref="CQ212:CY212"/>
    <mergeCell ref="A213:AU213"/>
    <mergeCell ref="AV213:AY213"/>
    <mergeCell ref="AZ213:BE213"/>
    <mergeCell ref="BF213:BJ213"/>
    <mergeCell ref="BK213:BO213"/>
    <mergeCell ref="BP214:BX214"/>
    <mergeCell ref="BY213:CG213"/>
    <mergeCell ref="CH213:CP213"/>
    <mergeCell ref="CQ213:CY213"/>
    <mergeCell ref="AV222:AY222"/>
    <mergeCell ref="AZ222:BE222"/>
    <mergeCell ref="BF222:BJ222"/>
    <mergeCell ref="BK222:BO222"/>
    <mergeCell ref="BP222:BX222"/>
    <mergeCell ref="BY222:CG222"/>
    <mergeCell ref="CH222:CP222"/>
    <mergeCell ref="CQ222:CY222"/>
    <mergeCell ref="A215:AU215"/>
    <mergeCell ref="AV215:AY215"/>
    <mergeCell ref="AZ215:BE215"/>
    <mergeCell ref="BF215:BJ215"/>
    <mergeCell ref="BK215:BO215"/>
    <mergeCell ref="BP215:BX215"/>
    <mergeCell ref="BY215:CG215"/>
    <mergeCell ref="CH215:CP215"/>
    <mergeCell ref="CQ215:CY215"/>
    <mergeCell ref="A216:AU216"/>
    <mergeCell ref="AV216:AY216"/>
    <mergeCell ref="AZ216:BE216"/>
    <mergeCell ref="BF216:BJ216"/>
    <mergeCell ref="BK216:BO216"/>
    <mergeCell ref="BP216:BW216"/>
    <mergeCell ref="BY216:CG216"/>
    <mergeCell ref="CH216:CP216"/>
    <mergeCell ref="CQ216:CY216"/>
    <mergeCell ref="A217:AU217"/>
    <mergeCell ref="AZ217:BE217"/>
    <mergeCell ref="AV217:AY217"/>
    <mergeCell ref="BF217:BJ217"/>
    <mergeCell ref="BK217:BO217"/>
    <mergeCell ref="BP217:BW217"/>
    <mergeCell ref="A225:AU225"/>
    <mergeCell ref="AV225:AY225"/>
    <mergeCell ref="AZ225:BE225"/>
    <mergeCell ref="BF225:BJ225"/>
    <mergeCell ref="BK225:BO225"/>
    <mergeCell ref="BP225:BX225"/>
    <mergeCell ref="BY225:CG225"/>
    <mergeCell ref="CH225:CP225"/>
    <mergeCell ref="CQ225:CY225"/>
    <mergeCell ref="CQ221:CY221"/>
    <mergeCell ref="A218:AU218"/>
    <mergeCell ref="AV218:AY218"/>
    <mergeCell ref="AZ218:BE218"/>
    <mergeCell ref="BF218:BJ218"/>
    <mergeCell ref="BK218:BO218"/>
    <mergeCell ref="BP218:BX218"/>
    <mergeCell ref="BY218:CG218"/>
    <mergeCell ref="CH218:CP218"/>
    <mergeCell ref="CQ218:CY218"/>
    <mergeCell ref="BY219:CG219"/>
    <mergeCell ref="CH219:CP219"/>
    <mergeCell ref="CQ219:CY219"/>
    <mergeCell ref="A223:AU223"/>
    <mergeCell ref="AV223:AY223"/>
    <mergeCell ref="AZ223:BE223"/>
    <mergeCell ref="BF223:BJ223"/>
    <mergeCell ref="BK223:BO223"/>
    <mergeCell ref="BP223:BX223"/>
    <mergeCell ref="BY223:CG223"/>
    <mergeCell ref="CH223:CP223"/>
    <mergeCell ref="CQ223:CY223"/>
    <mergeCell ref="A222:AU222"/>
    <mergeCell ref="A228:AU228"/>
    <mergeCell ref="AV228:AY228"/>
    <mergeCell ref="AZ228:BE228"/>
    <mergeCell ref="BF228:BJ228"/>
    <mergeCell ref="BK228:BO228"/>
    <mergeCell ref="BP228:BX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A227:AU227"/>
    <mergeCell ref="AV227:AY227"/>
    <mergeCell ref="AZ227:BE227"/>
    <mergeCell ref="BF227:BJ227"/>
    <mergeCell ref="BK227:BO227"/>
    <mergeCell ref="BP227:BW227"/>
    <mergeCell ref="BY227:CG227"/>
    <mergeCell ref="CH227:CP227"/>
    <mergeCell ref="CQ227:CY227"/>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Z71:DH73"/>
    <mergeCell ref="CQ74:CY74"/>
    <mergeCell ref="CQ75:CY75"/>
    <mergeCell ref="CQ76:CY76"/>
    <mergeCell ref="CQ77:CY77"/>
    <mergeCell ref="CQ78:CY78"/>
    <mergeCell ref="CQ79:CY79"/>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35:AU235"/>
    <mergeCell ref="AV235:AY235"/>
    <mergeCell ref="AZ235:BE235"/>
    <mergeCell ref="BF235:BJ235"/>
    <mergeCell ref="BK235:BO235"/>
    <mergeCell ref="BP235:BX235"/>
    <mergeCell ref="BY235:CG235"/>
  </mergeCells>
  <phoneticPr fontId="28" type="noConversion"/>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10" workbookViewId="0">
      <selection activeCell="CJ74" sqref="CJ74"/>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41514468.200000003</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385</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386</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38389180.68</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32035844.18</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32035844.18</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1621609</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1621609</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41514468.200000003</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41514468.200000003</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379</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381</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382</v>
      </c>
      <c r="K59" s="25"/>
      <c r="L59" s="25"/>
      <c r="M59" s="25"/>
      <c r="N59" s="25"/>
      <c r="O59" s="25"/>
      <c r="P59" s="25"/>
      <c r="Q59" s="25"/>
      <c r="R59" s="25"/>
      <c r="S59" s="25"/>
      <c r="T59" s="25"/>
      <c r="U59" s="25"/>
      <c r="V59" s="25"/>
      <c r="W59" s="25"/>
      <c r="X59" s="25"/>
      <c r="Y59" s="25"/>
      <c r="Z59" s="25"/>
      <c r="AA59" s="25"/>
      <c r="AB59" s="25"/>
      <c r="AC59" s="25"/>
      <c r="AD59" s="25"/>
      <c r="AF59" s="25" t="s">
        <v>383</v>
      </c>
      <c r="AG59" s="25"/>
      <c r="AH59" s="25"/>
      <c r="AI59" s="25"/>
      <c r="AJ59" s="25"/>
      <c r="AK59" s="25"/>
      <c r="AL59" s="25"/>
      <c r="AM59" s="25"/>
      <c r="AN59" s="25"/>
      <c r="AO59" s="25"/>
      <c r="AP59" s="25"/>
      <c r="AQ59" s="25"/>
      <c r="AR59" s="25"/>
      <c r="AS59" s="25"/>
      <c r="AT59" s="25"/>
      <c r="AU59" s="25"/>
      <c r="AV59" s="25"/>
      <c r="AW59" s="25"/>
      <c r="AX59" s="25"/>
      <c r="AY59" s="25"/>
      <c r="AZ59" s="25"/>
      <c r="BB59" s="25" t="s">
        <v>384</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26</v>
      </c>
      <c r="D62" s="177"/>
      <c r="E62" s="177"/>
      <c r="F62" s="16" t="s">
        <v>11</v>
      </c>
      <c r="H62" s="177" t="s">
        <v>392</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393</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394</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26</v>
      </c>
      <c r="D69" s="177"/>
      <c r="E69" s="177"/>
      <c r="F69" s="16" t="s">
        <v>11</v>
      </c>
      <c r="H69" s="177" t="s">
        <v>392</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2023-07-31T08:15:02Z</cp:lastPrinted>
  <dcterms:created xsi:type="dcterms:W3CDTF">2022-12-15T10:13:29Z</dcterms:created>
  <dcterms:modified xsi:type="dcterms:W3CDTF">2023-07-31T08:15:06Z</dcterms:modified>
</cp:coreProperties>
</file>